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F54" i="1"/>
  <c r="E54" i="1"/>
  <c r="E52" i="1"/>
  <c r="E49" i="1" s="1"/>
  <c r="E59" i="1" s="1"/>
  <c r="E51" i="1"/>
  <c r="F49" i="1"/>
  <c r="F59" i="1" s="1"/>
  <c r="E43" i="1"/>
  <c r="E30" i="1"/>
  <c r="E29" i="1"/>
  <c r="E28" i="1"/>
  <c r="F26" i="1"/>
  <c r="E26" i="1"/>
  <c r="E24" i="1"/>
  <c r="E23" i="1"/>
  <c r="E17" i="1"/>
  <c r="F12" i="1"/>
  <c r="F45" i="1" s="1"/>
  <c r="E12" i="1"/>
  <c r="E45" i="1" s="1"/>
  <c r="C1" i="1"/>
  <c r="E77" i="1" l="1"/>
  <c r="F77" i="1"/>
  <c r="F80" i="1" s="1"/>
  <c r="E79" i="1" l="1"/>
  <c r="E80" i="1"/>
</calcChain>
</file>

<file path=xl/comments1.xml><?xml version="1.0" encoding="utf-8"?>
<comments xmlns="http://schemas.openxmlformats.org/spreadsheetml/2006/main">
  <authors>
    <author>RVG VMA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<sst xmlns="http://schemas.openxmlformats.org/spreadsheetml/2006/main" count="61" uniqueCount="53">
  <si>
    <t>Estado de Flujos de Efectivo</t>
  </si>
  <si>
    <t>Del 1 de enero al 30 de junio de 2019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</si>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</sst>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3" fillId="0" borderId="9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/>
    <xf numFmtId="164" fontId="7" fillId="0" borderId="9" xfId="0" applyNumberFormat="1" applyFont="1" applyBorder="1"/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166" fontId="3" fillId="0" borderId="0" xfId="0" applyNumberFormat="1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93</xdr:row>
      <xdr:rowOff>79375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400050" y="11772900"/>
          <a:ext cx="2825408" cy="717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77599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25532" y="11741150"/>
          <a:ext cx="3024504" cy="74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-391.20000000000005</v>
          </cell>
        </row>
        <row r="17">
          <cell r="L17">
            <v>-501.70000000000073</v>
          </cell>
          <cell r="M17">
            <v>0</v>
          </cell>
        </row>
        <row r="18">
          <cell r="L18">
            <v>771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32.5</v>
          </cell>
        </row>
        <row r="29">
          <cell r="M29">
            <v>18.200000000000017</v>
          </cell>
        </row>
        <row r="34">
          <cell r="L34">
            <v>-2151</v>
          </cell>
        </row>
      </sheetData>
      <sheetData sheetId="1">
        <row r="25">
          <cell r="E25">
            <v>49883.4</v>
          </cell>
        </row>
        <row r="28">
          <cell r="E28">
            <v>5.7</v>
          </cell>
        </row>
        <row r="32">
          <cell r="E32">
            <v>66.400000000000006</v>
          </cell>
        </row>
        <row r="39">
          <cell r="E39">
            <v>30719.5</v>
          </cell>
        </row>
        <row r="40">
          <cell r="E40">
            <v>5976.3</v>
          </cell>
        </row>
        <row r="41">
          <cell r="E41">
            <v>7194.1</v>
          </cell>
        </row>
        <row r="67">
          <cell r="E67">
            <v>2653.1</v>
          </cell>
        </row>
        <row r="75">
          <cell r="E75">
            <v>7659.6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I86" sqref="I86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5"/>
      <c r="D7" s="5"/>
      <c r="E7" s="5"/>
      <c r="F7" s="5"/>
      <c r="G7" s="5"/>
    </row>
    <row r="8" spans="3:7" ht="12" customHeight="1" thickBot="1" x14ac:dyDescent="0.2">
      <c r="C8" s="7" t="s">
        <v>3</v>
      </c>
      <c r="D8" s="8"/>
      <c r="E8" s="9">
        <v>2019</v>
      </c>
      <c r="F8" s="10">
        <v>2018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21">
        <f>SUM(E13:E24)</f>
        <v>49955.5</v>
      </c>
      <c r="F12" s="22">
        <f>SUM(F13:F24)</f>
        <v>107028.6</v>
      </c>
    </row>
    <row r="13" spans="3:7" ht="11.1" customHeight="1" x14ac:dyDescent="0.15">
      <c r="C13" s="23" t="s">
        <v>6</v>
      </c>
      <c r="D13" s="24"/>
      <c r="E13" s="25">
        <v>0</v>
      </c>
      <c r="F13" s="26">
        <v>0</v>
      </c>
    </row>
    <row r="14" spans="3:7" ht="11.1" customHeight="1" x14ac:dyDescent="0.15">
      <c r="C14" s="23" t="s">
        <v>7</v>
      </c>
      <c r="D14" s="24"/>
      <c r="E14" s="25">
        <v>0</v>
      </c>
      <c r="F14" s="26">
        <v>0</v>
      </c>
    </row>
    <row r="15" spans="3:7" ht="11.1" customHeight="1" x14ac:dyDescent="0.15">
      <c r="C15" s="23" t="s">
        <v>8</v>
      </c>
      <c r="D15" s="24"/>
      <c r="E15" s="25">
        <v>0</v>
      </c>
      <c r="F15" s="26">
        <v>0</v>
      </c>
    </row>
    <row r="16" spans="3:7" ht="11.1" customHeight="1" x14ac:dyDescent="0.15">
      <c r="C16" s="23" t="s">
        <v>9</v>
      </c>
      <c r="D16" s="24"/>
      <c r="E16" s="25">
        <v>0</v>
      </c>
      <c r="F16" s="26">
        <v>0</v>
      </c>
    </row>
    <row r="17" spans="3:6" ht="11.1" customHeight="1" x14ac:dyDescent="0.15">
      <c r="C17" s="23" t="s">
        <v>10</v>
      </c>
      <c r="D17" s="24"/>
      <c r="E17" s="25">
        <f>+[1]ACTIV!E28</f>
        <v>5.7</v>
      </c>
      <c r="F17" s="26">
        <v>191.3</v>
      </c>
    </row>
    <row r="18" spans="3:6" ht="11.1" customHeight="1" x14ac:dyDescent="0.15">
      <c r="C18" s="23" t="s">
        <v>11</v>
      </c>
      <c r="D18" s="24"/>
      <c r="E18" s="25">
        <v>0</v>
      </c>
      <c r="F18" s="26">
        <v>0</v>
      </c>
    </row>
    <row r="19" spans="3:6" ht="11.1" customHeight="1" x14ac:dyDescent="0.15">
      <c r="C19" s="23" t="s">
        <v>12</v>
      </c>
      <c r="D19" s="24"/>
      <c r="E19" s="25">
        <v>0</v>
      </c>
      <c r="F19" s="26">
        <v>0</v>
      </c>
    </row>
    <row r="20" spans="3:6" ht="11.1" customHeight="1" x14ac:dyDescent="0.15">
      <c r="C20" s="23" t="s">
        <v>13</v>
      </c>
      <c r="D20" s="24"/>
      <c r="E20" s="27">
        <v>0</v>
      </c>
      <c r="F20" s="28">
        <v>0</v>
      </c>
    </row>
    <row r="21" spans="3:6" ht="11.1" customHeight="1" x14ac:dyDescent="0.15">
      <c r="C21" s="23"/>
      <c r="D21" s="24"/>
      <c r="E21" s="27"/>
      <c r="F21" s="28"/>
    </row>
    <row r="22" spans="3:6" s="29" customFormat="1" ht="11.1" customHeight="1" x14ac:dyDescent="0.15">
      <c r="C22" s="23" t="s">
        <v>14</v>
      </c>
      <c r="D22" s="24"/>
      <c r="E22" s="25">
        <v>0</v>
      </c>
      <c r="F22" s="26">
        <v>0</v>
      </c>
    </row>
    <row r="23" spans="3:6" s="29" customFormat="1" ht="11.1" customHeight="1" x14ac:dyDescent="0.15">
      <c r="C23" s="23" t="s">
        <v>15</v>
      </c>
      <c r="D23" s="24"/>
      <c r="E23" s="25">
        <f>+[1]ACTIV!E25</f>
        <v>49883.4</v>
      </c>
      <c r="F23" s="26">
        <v>106352.5</v>
      </c>
    </row>
    <row r="24" spans="3:6" s="29" customFormat="1" ht="11.1" customHeight="1" x14ac:dyDescent="0.15">
      <c r="C24" s="23" t="s">
        <v>16</v>
      </c>
      <c r="D24" s="24"/>
      <c r="E24" s="25">
        <f>+[1]ACTIV!E32</f>
        <v>66.400000000000006</v>
      </c>
      <c r="F24" s="26">
        <v>484.79999999999995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21">
        <f>SUM(E28:E43)</f>
        <v>54302.400000000009</v>
      </c>
      <c r="F26" s="22">
        <f>SUM(F28:F43)</f>
        <v>108981.40000000001</v>
      </c>
    </row>
    <row r="27" spans="3:6" ht="4.5" customHeight="1" x14ac:dyDescent="0.15">
      <c r="C27" s="30"/>
      <c r="D27" s="31"/>
      <c r="E27" s="20"/>
      <c r="F27" s="17"/>
    </row>
    <row r="28" spans="3:6" s="29" customFormat="1" ht="11.1" customHeight="1" x14ac:dyDescent="0.15">
      <c r="C28" s="23" t="s">
        <v>18</v>
      </c>
      <c r="D28" s="24"/>
      <c r="E28" s="25">
        <f>+[1]ACTIV!E39</f>
        <v>30719.5</v>
      </c>
      <c r="F28" s="26">
        <v>66067.5</v>
      </c>
    </row>
    <row r="29" spans="3:6" s="29" customFormat="1" ht="11.1" customHeight="1" x14ac:dyDescent="0.15">
      <c r="C29" s="23" t="s">
        <v>19</v>
      </c>
      <c r="D29" s="24"/>
      <c r="E29" s="25">
        <f>+[1]ACTIV!E40</f>
        <v>5976.3</v>
      </c>
      <c r="F29" s="26">
        <v>10143.1</v>
      </c>
    </row>
    <row r="30" spans="3:6" s="29" customFormat="1" ht="11.1" customHeight="1" x14ac:dyDescent="0.15">
      <c r="C30" s="23" t="s">
        <v>20</v>
      </c>
      <c r="D30" s="24"/>
      <c r="E30" s="25">
        <f>+[1]ACTIV!E41</f>
        <v>7194.1</v>
      </c>
      <c r="F30" s="26">
        <v>18495.5</v>
      </c>
    </row>
    <row r="31" spans="3:6" s="29" customFormat="1" ht="11.1" customHeight="1" x14ac:dyDescent="0.15">
      <c r="C31" s="23" t="s">
        <v>21</v>
      </c>
      <c r="D31" s="24"/>
      <c r="E31" s="25">
        <v>0</v>
      </c>
      <c r="F31" s="26">
        <v>0</v>
      </c>
    </row>
    <row r="32" spans="3:6" s="29" customFormat="1" ht="11.1" customHeight="1" x14ac:dyDescent="0.15">
      <c r="C32" s="23" t="s">
        <v>22</v>
      </c>
      <c r="D32" s="24"/>
      <c r="E32" s="25">
        <v>0</v>
      </c>
      <c r="F32" s="26">
        <v>0</v>
      </c>
    </row>
    <row r="33" spans="3:8" s="29" customFormat="1" ht="11.1" customHeight="1" x14ac:dyDescent="0.15">
      <c r="C33" s="23" t="s">
        <v>23</v>
      </c>
      <c r="D33" s="24"/>
      <c r="E33" s="25">
        <v>0</v>
      </c>
      <c r="F33" s="26">
        <v>0</v>
      </c>
    </row>
    <row r="34" spans="3:8" s="29" customFormat="1" ht="11.1" customHeight="1" x14ac:dyDescent="0.15">
      <c r="C34" s="23" t="s">
        <v>24</v>
      </c>
      <c r="D34" s="24"/>
      <c r="E34" s="32">
        <v>99.8</v>
      </c>
      <c r="F34" s="26">
        <v>2992.8</v>
      </c>
    </row>
    <row r="35" spans="3:8" s="29" customFormat="1" ht="11.1" customHeight="1" x14ac:dyDescent="0.15">
      <c r="C35" s="23" t="s">
        <v>25</v>
      </c>
      <c r="D35" s="24"/>
      <c r="E35" s="25">
        <v>0</v>
      </c>
      <c r="F35" s="26">
        <v>0</v>
      </c>
    </row>
    <row r="36" spans="3:8" s="29" customFormat="1" ht="11.1" customHeight="1" x14ac:dyDescent="0.15">
      <c r="C36" s="23" t="s">
        <v>26</v>
      </c>
      <c r="D36" s="24"/>
      <c r="E36" s="25">
        <v>0</v>
      </c>
      <c r="F36" s="26">
        <v>0</v>
      </c>
    </row>
    <row r="37" spans="3:8" s="29" customFormat="1" ht="11.1" customHeight="1" x14ac:dyDescent="0.15">
      <c r="C37" s="23" t="s">
        <v>27</v>
      </c>
      <c r="D37" s="24"/>
      <c r="E37" s="25">
        <v>0</v>
      </c>
      <c r="F37" s="26">
        <v>0</v>
      </c>
    </row>
    <row r="38" spans="3:8" s="29" customFormat="1" ht="11.1" customHeight="1" x14ac:dyDescent="0.15">
      <c r="C38" s="23" t="s">
        <v>28</v>
      </c>
      <c r="D38" s="24"/>
      <c r="E38" s="25">
        <v>0</v>
      </c>
      <c r="F38" s="26">
        <v>0</v>
      </c>
    </row>
    <row r="39" spans="3:8" s="29" customFormat="1" ht="11.1" customHeight="1" x14ac:dyDescent="0.15">
      <c r="C39" s="23" t="s">
        <v>29</v>
      </c>
      <c r="D39" s="24"/>
      <c r="E39" s="25">
        <v>0</v>
      </c>
      <c r="F39" s="26">
        <v>0</v>
      </c>
    </row>
    <row r="40" spans="3:8" s="29" customFormat="1" ht="11.1" customHeight="1" x14ac:dyDescent="0.15">
      <c r="C40" s="23" t="s">
        <v>30</v>
      </c>
      <c r="D40" s="24"/>
      <c r="E40" s="25">
        <v>0</v>
      </c>
      <c r="F40" s="26">
        <v>0</v>
      </c>
    </row>
    <row r="41" spans="3:8" s="29" customFormat="1" ht="11.1" customHeight="1" x14ac:dyDescent="0.15">
      <c r="C41" s="23" t="s">
        <v>31</v>
      </c>
      <c r="D41" s="24"/>
      <c r="E41" s="25">
        <v>0</v>
      </c>
      <c r="F41" s="26">
        <v>0</v>
      </c>
    </row>
    <row r="42" spans="3:8" ht="11.1" customHeight="1" x14ac:dyDescent="0.15">
      <c r="C42" s="23" t="s">
        <v>32</v>
      </c>
      <c r="D42" s="24"/>
      <c r="E42" s="25">
        <v>0</v>
      </c>
      <c r="F42" s="26">
        <v>0</v>
      </c>
    </row>
    <row r="43" spans="3:8" ht="11.1" customHeight="1" x14ac:dyDescent="0.15">
      <c r="C43" s="23" t="s">
        <v>33</v>
      </c>
      <c r="D43" s="24"/>
      <c r="E43" s="25">
        <f>+[1]ACTIV!E67+[1]ACTIV!E75</f>
        <v>10312.700000000001</v>
      </c>
      <c r="F43" s="26">
        <v>11282.5</v>
      </c>
    </row>
    <row r="44" spans="3:8" ht="7.5" customHeight="1" x14ac:dyDescent="0.15">
      <c r="C44" s="33"/>
      <c r="D44" s="34"/>
      <c r="E44" s="25"/>
      <c r="F44" s="26"/>
    </row>
    <row r="45" spans="3:8" ht="11.25" customHeight="1" x14ac:dyDescent="0.15">
      <c r="C45" s="35" t="s">
        <v>34</v>
      </c>
      <c r="D45" s="36"/>
      <c r="E45" s="37">
        <f>E12-E26</f>
        <v>-4346.9000000000087</v>
      </c>
      <c r="F45" s="38">
        <f>F12-F26</f>
        <v>-1952.8000000000029</v>
      </c>
      <c r="G45" s="39"/>
      <c r="H45" s="39"/>
    </row>
    <row r="46" spans="3:8" ht="5.25" customHeight="1" x14ac:dyDescent="0.15">
      <c r="C46" s="40"/>
      <c r="D46" s="41"/>
      <c r="E46" s="20"/>
      <c r="F46" s="17"/>
    </row>
    <row r="47" spans="3:8" ht="12" customHeight="1" x14ac:dyDescent="0.15">
      <c r="C47" s="14" t="s">
        <v>35</v>
      </c>
      <c r="D47" s="15"/>
      <c r="E47" s="16"/>
      <c r="F47" s="42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21">
        <f>SUM(E50:E52)</f>
        <v>1380</v>
      </c>
      <c r="F49" s="22">
        <f>SUM(F50:F52)</f>
        <v>3471.7999999999993</v>
      </c>
    </row>
    <row r="50" spans="3:9" ht="11.1" customHeight="1" x14ac:dyDescent="0.15">
      <c r="C50" s="23" t="s">
        <v>36</v>
      </c>
      <c r="D50" s="24"/>
      <c r="E50" s="25">
        <v>0</v>
      </c>
      <c r="F50" s="26">
        <v>0</v>
      </c>
    </row>
    <row r="51" spans="3:9" ht="11.1" customHeight="1" x14ac:dyDescent="0.15">
      <c r="C51" s="23" t="s">
        <v>37</v>
      </c>
      <c r="D51" s="24"/>
      <c r="E51" s="25">
        <f>-'[1]SIT FINAN'!L34</f>
        <v>2151</v>
      </c>
      <c r="F51" s="26">
        <v>3471.7999999999993</v>
      </c>
    </row>
    <row r="52" spans="3:9" ht="11.1" customHeight="1" x14ac:dyDescent="0.15">
      <c r="C52" s="23" t="s">
        <v>38</v>
      </c>
      <c r="D52" s="24"/>
      <c r="E52" s="32">
        <f>-'[1]SIT FINAN'!L18</f>
        <v>-771</v>
      </c>
      <c r="F52" s="26"/>
      <c r="I52" s="43"/>
    </row>
    <row r="53" spans="3:9" ht="9.9499999999999993" customHeight="1" x14ac:dyDescent="0.15">
      <c r="C53" s="23"/>
      <c r="D53" s="24"/>
      <c r="E53" s="25"/>
      <c r="F53" s="26"/>
      <c r="I53" s="43"/>
    </row>
    <row r="54" spans="3:9" ht="9.9499999999999993" customHeight="1" x14ac:dyDescent="0.15">
      <c r="C54" s="14" t="s">
        <v>17</v>
      </c>
      <c r="D54" s="15"/>
      <c r="E54" s="44">
        <f>SUM(E55:E57)</f>
        <v>-501.70000000000073</v>
      </c>
      <c r="F54" s="45">
        <f>SUM(F55:F57)</f>
        <v>959.30000000000109</v>
      </c>
      <c r="I54" s="43"/>
    </row>
    <row r="55" spans="3:9" ht="11.1" customHeight="1" x14ac:dyDescent="0.15">
      <c r="C55" s="23" t="s">
        <v>36</v>
      </c>
      <c r="D55" s="24"/>
      <c r="E55" s="25">
        <v>0</v>
      </c>
      <c r="F55" s="26">
        <v>2720.6</v>
      </c>
      <c r="I55" s="43"/>
    </row>
    <row r="56" spans="3:9" ht="11.1" customHeight="1" x14ac:dyDescent="0.15">
      <c r="C56" s="23" t="s">
        <v>37</v>
      </c>
      <c r="D56" s="24"/>
      <c r="E56" s="46"/>
      <c r="F56" s="47">
        <v>12751.8</v>
      </c>
    </row>
    <row r="57" spans="3:9" s="29" customFormat="1" ht="11.1" customHeight="1" x14ac:dyDescent="0.15">
      <c r="C57" s="23" t="s">
        <v>39</v>
      </c>
      <c r="D57" s="24"/>
      <c r="E57" s="46">
        <f>'[1]SIT FINAN'!L17</f>
        <v>-501.70000000000073</v>
      </c>
      <c r="F57" s="26">
        <v>-14513.099999999999</v>
      </c>
    </row>
    <row r="58" spans="3:9" s="29" customFormat="1" ht="9.9499999999999993" customHeight="1" x14ac:dyDescent="0.15">
      <c r="C58" s="23"/>
      <c r="D58" s="24"/>
      <c r="E58" s="25"/>
      <c r="F58" s="26"/>
    </row>
    <row r="59" spans="3:9" ht="10.5" customHeight="1" x14ac:dyDescent="0.15">
      <c r="C59" s="35" t="s">
        <v>40</v>
      </c>
      <c r="D59" s="36"/>
      <c r="E59" s="37">
        <f>E49-E54</f>
        <v>1881.7000000000007</v>
      </c>
      <c r="F59" s="38">
        <f>F49-F54</f>
        <v>2512.4999999999982</v>
      </c>
      <c r="G59" s="48"/>
    </row>
    <row r="60" spans="3:9" ht="8.25" customHeight="1" x14ac:dyDescent="0.15">
      <c r="C60" s="49"/>
      <c r="D60" s="50"/>
      <c r="E60" s="20"/>
      <c r="F60" s="17"/>
    </row>
    <row r="61" spans="3:9" ht="14.25" customHeight="1" x14ac:dyDescent="0.15">
      <c r="C61" s="14" t="s">
        <v>41</v>
      </c>
      <c r="D61" s="15"/>
      <c r="E61" s="16"/>
      <c r="F61" s="42"/>
    </row>
    <row r="62" spans="3:9" ht="4.5" customHeight="1" x14ac:dyDescent="0.15">
      <c r="C62" s="30"/>
      <c r="D62" s="31"/>
      <c r="E62" s="20"/>
      <c r="F62" s="17"/>
    </row>
    <row r="63" spans="3:9" ht="12" customHeight="1" x14ac:dyDescent="0.15">
      <c r="C63" s="14" t="s">
        <v>5</v>
      </c>
      <c r="D63" s="15"/>
      <c r="E63" s="21">
        <f>SUM(E64:E67)</f>
        <v>0</v>
      </c>
      <c r="F63" s="22">
        <f>SUM(F64:F67)</f>
        <v>0</v>
      </c>
    </row>
    <row r="64" spans="3:9" ht="9.9499999999999993" customHeight="1" x14ac:dyDescent="0.15">
      <c r="C64" s="23" t="s">
        <v>42</v>
      </c>
      <c r="D64" s="24"/>
      <c r="E64" s="25">
        <v>0</v>
      </c>
      <c r="F64" s="26">
        <v>0</v>
      </c>
    </row>
    <row r="65" spans="3:8" ht="9.9499999999999993" customHeight="1" x14ac:dyDescent="0.15">
      <c r="C65" s="23" t="s">
        <v>43</v>
      </c>
      <c r="D65" s="24"/>
      <c r="E65" s="25">
        <v>0</v>
      </c>
      <c r="F65" s="26">
        <v>0</v>
      </c>
    </row>
    <row r="66" spans="3:8" ht="9.9499999999999993" customHeight="1" x14ac:dyDescent="0.15">
      <c r="C66" s="23" t="s">
        <v>44</v>
      </c>
      <c r="D66" s="24"/>
      <c r="E66" s="25">
        <v>0</v>
      </c>
      <c r="F66" s="26">
        <v>0</v>
      </c>
    </row>
    <row r="67" spans="3:8" ht="9.9499999999999993" customHeight="1" x14ac:dyDescent="0.15">
      <c r="C67" s="23" t="s">
        <v>45</v>
      </c>
      <c r="D67" s="24"/>
      <c r="E67" s="25">
        <v>0</v>
      </c>
      <c r="F67" s="26">
        <v>0</v>
      </c>
    </row>
    <row r="68" spans="3:8" ht="9.9499999999999993" customHeight="1" x14ac:dyDescent="0.15">
      <c r="C68" s="23"/>
      <c r="D68" s="24"/>
      <c r="E68" s="25"/>
      <c r="F68" s="26"/>
    </row>
    <row r="69" spans="3:8" ht="9.9499999999999993" customHeight="1" x14ac:dyDescent="0.15">
      <c r="C69" s="14" t="s">
        <v>17</v>
      </c>
      <c r="D69" s="15"/>
      <c r="E69" s="21">
        <f>SUM(E70:E73)</f>
        <v>-340.5</v>
      </c>
      <c r="F69" s="22">
        <f>SUM(F70:F73)</f>
        <v>4415.3999999999996</v>
      </c>
    </row>
    <row r="70" spans="3:8" ht="9.9499999999999993" customHeight="1" x14ac:dyDescent="0.15">
      <c r="C70" s="23" t="s">
        <v>46</v>
      </c>
      <c r="D70" s="24"/>
      <c r="E70" s="25">
        <v>0</v>
      </c>
      <c r="F70" s="26">
        <v>0</v>
      </c>
    </row>
    <row r="71" spans="3:8" ht="9.9499999999999993" customHeight="1" x14ac:dyDescent="0.15">
      <c r="C71" s="23" t="s">
        <v>43</v>
      </c>
      <c r="D71" s="24"/>
      <c r="E71" s="25">
        <v>0</v>
      </c>
      <c r="F71" s="26">
        <v>0</v>
      </c>
    </row>
    <row r="72" spans="3:8" s="29" customFormat="1" ht="9.9499999999999993" customHeight="1" x14ac:dyDescent="0.15">
      <c r="C72" s="23" t="s">
        <v>44</v>
      </c>
      <c r="D72" s="24"/>
      <c r="E72" s="25">
        <v>0</v>
      </c>
      <c r="F72" s="26">
        <v>0</v>
      </c>
    </row>
    <row r="73" spans="3:8" s="29" customFormat="1" ht="9.9499999999999993" customHeight="1" x14ac:dyDescent="0.15">
      <c r="C73" s="23" t="s">
        <v>47</v>
      </c>
      <c r="D73" s="24"/>
      <c r="E73" s="32">
        <f>+'[1]SIT FINAN'!M16+'[1]SIT FINAN'!M17+'[1]SIT FINAN'!M18+'[1]SIT FINAN'!M19+'[1]SIT FINAN'!M20+'[1]SIT FINAN'!M21+'[1]SIT FINAN'!M22+'[1]SIT FINAN'!M23+'[1]SIT FINAN'!M29</f>
        <v>-340.5</v>
      </c>
      <c r="F73" s="26">
        <v>4415.3999999999996</v>
      </c>
    </row>
    <row r="74" spans="3:8" s="29" customFormat="1" ht="9.9499999999999993" customHeight="1" x14ac:dyDescent="0.15">
      <c r="C74" s="23"/>
      <c r="D74" s="24"/>
      <c r="E74" s="25"/>
      <c r="F74" s="26"/>
    </row>
    <row r="75" spans="3:8" ht="12" customHeight="1" x14ac:dyDescent="0.15">
      <c r="C75" s="35" t="s">
        <v>48</v>
      </c>
      <c r="D75" s="36"/>
      <c r="E75" s="37">
        <f>E63-E69</f>
        <v>340.5</v>
      </c>
      <c r="F75" s="38">
        <f>F63-F69</f>
        <v>-4415.3999999999996</v>
      </c>
    </row>
    <row r="76" spans="3:8" ht="8.25" customHeight="1" x14ac:dyDescent="0.15">
      <c r="C76" s="49"/>
      <c r="D76" s="50"/>
      <c r="E76" s="20"/>
      <c r="F76" s="17"/>
    </row>
    <row r="77" spans="3:8" ht="21" customHeight="1" x14ac:dyDescent="0.15">
      <c r="C77" s="14" t="s">
        <v>49</v>
      </c>
      <c r="D77" s="15"/>
      <c r="E77" s="37">
        <f>SUM(E45+E59+E75)</f>
        <v>-2124.700000000008</v>
      </c>
      <c r="F77" s="38">
        <f>SUM(F45+F59+F75)</f>
        <v>-3855.7000000000044</v>
      </c>
      <c r="H77" s="39"/>
    </row>
    <row r="78" spans="3:8" ht="11.1" customHeight="1" x14ac:dyDescent="0.15">
      <c r="C78" s="49"/>
      <c r="D78" s="50"/>
      <c r="E78" s="20"/>
      <c r="F78" s="17"/>
    </row>
    <row r="79" spans="3:8" s="29" customFormat="1" ht="11.1" customHeight="1" x14ac:dyDescent="0.15">
      <c r="C79" s="51" t="s">
        <v>50</v>
      </c>
      <c r="D79" s="52"/>
      <c r="E79" s="25">
        <f>+F80</f>
        <v>7180.7000000000189</v>
      </c>
      <c r="F79" s="26">
        <v>11036.400000000023</v>
      </c>
    </row>
    <row r="80" spans="3:8" s="29" customFormat="1" ht="12.75" customHeight="1" x14ac:dyDescent="0.15">
      <c r="C80" s="51" t="s">
        <v>51</v>
      </c>
      <c r="D80" s="52"/>
      <c r="E80" s="16">
        <f>SUM(E77+E79)</f>
        <v>5056.0000000000109</v>
      </c>
      <c r="F80" s="42">
        <f>SUM(F77+F79)</f>
        <v>7180.7000000000189</v>
      </c>
      <c r="G80" s="53"/>
      <c r="H80" s="53"/>
    </row>
    <row r="81" spans="3:6" ht="9" customHeight="1" x14ac:dyDescent="0.15">
      <c r="C81" s="40"/>
      <c r="D81" s="41"/>
      <c r="E81" s="20"/>
      <c r="F81" s="17"/>
    </row>
    <row r="82" spans="3:6" ht="12" customHeight="1" thickBot="1" x14ac:dyDescent="0.2">
      <c r="C82" s="54"/>
      <c r="D82" s="55"/>
      <c r="E82" s="56"/>
      <c r="F82" s="57"/>
    </row>
    <row r="83" spans="3:6" ht="6" customHeight="1" x14ac:dyDescent="0.15">
      <c r="C83" s="58"/>
      <c r="D83" s="59"/>
      <c r="E83" s="59"/>
      <c r="F83" s="59"/>
    </row>
    <row r="84" spans="3:6" ht="9.9499999999999993" customHeight="1" x14ac:dyDescent="0.15">
      <c r="C84" s="60" t="s">
        <v>52</v>
      </c>
      <c r="D84" s="60"/>
      <c r="E84" s="60"/>
      <c r="F84" s="60"/>
    </row>
    <row r="86" spans="3:6" x14ac:dyDescent="0.15">
      <c r="E86" s="61"/>
      <c r="F86" s="61"/>
    </row>
    <row r="87" spans="3:6" x14ac:dyDescent="0.15">
      <c r="E87" s="61"/>
      <c r="F87" s="61"/>
    </row>
    <row r="88" spans="3:6" x14ac:dyDescent="0.15">
      <c r="E88" s="61"/>
      <c r="F88" s="61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2019-08-06T15:18:56Z</dcterms:created>
  <dcterms:modified xsi:type="dcterms:W3CDTF">2019-08-06T15:19:25Z</dcterms:modified>
</cp:coreProperties>
</file>